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PERT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23" i="1" l="1"/>
  <c r="J21" i="1"/>
  <c r="J20" i="1"/>
  <c r="E17" i="1"/>
  <c r="B17" i="1"/>
  <c r="G6" i="1"/>
  <c r="M12" i="1" s="1"/>
  <c r="G7" i="1"/>
  <c r="G8" i="1"/>
  <c r="G9" i="1"/>
  <c r="G10" i="1"/>
  <c r="G4" i="1"/>
  <c r="G5" i="1"/>
  <c r="L4" i="1"/>
  <c r="L5" i="1"/>
  <c r="L6" i="1"/>
  <c r="L7" i="1"/>
  <c r="L8" i="1"/>
  <c r="L9" i="1"/>
  <c r="L10" i="1"/>
  <c r="K8" i="1"/>
  <c r="K3" i="1"/>
  <c r="K4" i="1"/>
  <c r="K5" i="1"/>
  <c r="J5" i="1" s="1"/>
  <c r="K6" i="1"/>
  <c r="K7" i="1"/>
  <c r="J3" i="1"/>
  <c r="J4" i="1"/>
  <c r="J6" i="1"/>
  <c r="J7" i="1"/>
  <c r="J8" i="1"/>
  <c r="J9" i="1"/>
  <c r="J10" i="1"/>
  <c r="K9" i="1"/>
  <c r="K10" i="1"/>
  <c r="H11" i="1"/>
  <c r="H10" i="1"/>
  <c r="H9" i="1"/>
  <c r="H4" i="1"/>
  <c r="H8" i="1"/>
  <c r="I8" i="1"/>
  <c r="I9" i="1"/>
  <c r="I10" i="1"/>
  <c r="I4" i="1"/>
  <c r="H5" i="1" s="1"/>
  <c r="I5" i="1" s="1"/>
  <c r="H6" i="1" s="1"/>
  <c r="I6" i="1" s="1"/>
  <c r="F5" i="1"/>
  <c r="F6" i="1"/>
  <c r="F7" i="1"/>
  <c r="F8" i="1"/>
  <c r="F9" i="1"/>
  <c r="F10" i="1"/>
  <c r="F4" i="1"/>
  <c r="H7" i="1" l="1"/>
  <c r="I7" i="1" s="1"/>
</calcChain>
</file>

<file path=xl/comments1.xml><?xml version="1.0" encoding="utf-8"?>
<comments xmlns="http://schemas.openxmlformats.org/spreadsheetml/2006/main">
  <authors>
    <author>Jana Klicnarová</author>
  </authors>
  <commentList>
    <comment ref="H11" authorId="0">
      <text>
        <r>
          <rPr>
            <b/>
            <sz val="9"/>
            <color indexed="81"/>
            <rFont val="Tahoma"/>
            <family val="2"/>
            <charset val="238"/>
          </rPr>
          <t>Jana Klicnarová:</t>
        </r>
        <r>
          <rPr>
            <sz val="9"/>
            <color indexed="81"/>
            <rFont val="Tahoma"/>
            <family val="2"/>
            <charset val="238"/>
          </rPr>
          <t xml:space="preserve">
Expected duration of the project. 
</t>
        </r>
      </text>
    </comment>
  </commentList>
</comments>
</file>

<file path=xl/sharedStrings.xml><?xml version="1.0" encoding="utf-8"?>
<sst xmlns="http://schemas.openxmlformats.org/spreadsheetml/2006/main" count="37" uniqueCount="33">
  <si>
    <t>Activities</t>
  </si>
  <si>
    <t>predecessors</t>
  </si>
  <si>
    <t>pesimistic</t>
  </si>
  <si>
    <t>most likely</t>
  </si>
  <si>
    <t>optimistic</t>
  </si>
  <si>
    <t xml:space="preserve">expected </t>
  </si>
  <si>
    <t>variance</t>
  </si>
  <si>
    <t>Start</t>
  </si>
  <si>
    <t>A</t>
  </si>
  <si>
    <t>B</t>
  </si>
  <si>
    <t>C</t>
  </si>
  <si>
    <t>D</t>
  </si>
  <si>
    <t>C,E</t>
  </si>
  <si>
    <t>E</t>
  </si>
  <si>
    <t>F</t>
  </si>
  <si>
    <t>G</t>
  </si>
  <si>
    <t>Finish</t>
  </si>
  <si>
    <t xml:space="preserve">estimations </t>
  </si>
  <si>
    <t>Exp. ES</t>
  </si>
  <si>
    <t>Exp. EF</t>
  </si>
  <si>
    <t>Exp. LS</t>
  </si>
  <si>
    <t>Exp. LF</t>
  </si>
  <si>
    <t>Critical path</t>
  </si>
  <si>
    <t>PERT Result</t>
  </si>
  <si>
    <t xml:space="preserve">We suppose that the duration of the project follows normal distribution with mean </t>
  </si>
  <si>
    <t xml:space="preserve">and standard deviation </t>
  </si>
  <si>
    <t>Standard deviation of the project duration</t>
  </si>
  <si>
    <t>.</t>
  </si>
  <si>
    <t>Questions</t>
  </si>
  <si>
    <t>What is the probability that we finish the project in 26 weeks?</t>
  </si>
  <si>
    <t>Answers</t>
  </si>
  <si>
    <t>What is the probability that the duration of the project will be more than 28 weeks?</t>
  </si>
  <si>
    <t>What is the duration of the project that will not be exceeded with a probability of 0.9?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</si>
</sst>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rgb="FF22222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0" borderId="5" xfId="0" applyFont="1" applyBorder="1"/>
    <xf numFmtId="0" fontId="0" fillId="2" borderId="6" xfId="0" applyFill="1" applyBorder="1"/>
    <xf numFmtId="0" fontId="0" fillId="2" borderId="7" xfId="0" applyFill="1" applyBorder="1"/>
    <xf numFmtId="0" fontId="0" fillId="0" borderId="7" xfId="0" applyBorder="1"/>
    <xf numFmtId="0" fontId="2" fillId="0" borderId="8" xfId="0" applyFont="1" applyBorder="1"/>
    <xf numFmtId="0" fontId="0" fillId="3" borderId="9" xfId="0" applyFill="1" applyBorder="1"/>
    <xf numFmtId="0" fontId="0" fillId="3" borderId="10" xfId="0" applyFill="1" applyBorder="1"/>
    <xf numFmtId="0" fontId="0" fillId="0" borderId="10" xfId="0" quotePrefix="1" applyBorder="1"/>
    <xf numFmtId="0" fontId="0" fillId="0" borderId="10" xfId="0" applyBorder="1"/>
    <xf numFmtId="0" fontId="2" fillId="0" borderId="11" xfId="0" applyFont="1" applyBorder="1"/>
    <xf numFmtId="0" fontId="0" fillId="0" borderId="9" xfId="0" applyBorder="1"/>
    <xf numFmtId="0" fontId="2" fillId="0" borderId="12" xfId="0" applyFont="1" applyBorder="1" applyAlignment="1"/>
    <xf numFmtId="0" fontId="2" fillId="0" borderId="13" xfId="0" applyFont="1" applyFill="1" applyBorder="1"/>
    <xf numFmtId="0" fontId="2" fillId="0" borderId="0" xfId="0" applyFont="1" applyFill="1" applyBorder="1"/>
    <xf numFmtId="0" fontId="0" fillId="4" borderId="0" xfId="0" applyFill="1"/>
    <xf numFmtId="0" fontId="1" fillId="0" borderId="0" xfId="0" applyFont="1"/>
    <xf numFmtId="0" fontId="5" fillId="0" borderId="0" xfId="0" applyFont="1"/>
    <xf numFmtId="0" fontId="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B37" sqref="B37"/>
    </sheetView>
  </sheetViews>
  <sheetFormatPr defaultRowHeight="15" x14ac:dyDescent="0.25"/>
  <cols>
    <col min="2" max="2" width="12.42578125" customWidth="1"/>
    <col min="3" max="4" width="10.42578125" customWidth="1"/>
    <col min="5" max="5" width="10.5703125" customWidth="1"/>
    <col min="12" max="12" width="11.28515625" customWidth="1"/>
  </cols>
  <sheetData>
    <row r="1" spans="1:13" ht="15.75" thickBot="1" x14ac:dyDescent="0.3">
      <c r="C1" s="17" t="s">
        <v>17</v>
      </c>
      <c r="D1" s="17"/>
      <c r="E1" s="17"/>
    </row>
    <row r="2" spans="1:13" ht="15.75" thickBot="1" x14ac:dyDescent="0.3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18" t="s">
        <v>18</v>
      </c>
      <c r="I2" s="19" t="s">
        <v>19</v>
      </c>
      <c r="J2" s="19" t="s">
        <v>20</v>
      </c>
      <c r="K2" s="19" t="s">
        <v>21</v>
      </c>
      <c r="L2" s="19" t="s">
        <v>22</v>
      </c>
    </row>
    <row r="3" spans="1:13" x14ac:dyDescent="0.25">
      <c r="A3" s="6" t="s">
        <v>7</v>
      </c>
      <c r="B3" s="7"/>
      <c r="C3" s="8"/>
      <c r="D3" s="8">
        <v>0</v>
      </c>
      <c r="E3" s="8"/>
      <c r="F3" s="9">
        <v>0</v>
      </c>
      <c r="G3" s="9"/>
      <c r="H3">
        <v>0</v>
      </c>
      <c r="I3">
        <v>0</v>
      </c>
      <c r="J3">
        <f t="shared" ref="J3:J9" si="0">K3-F3</f>
        <v>0</v>
      </c>
      <c r="K3">
        <f>J4</f>
        <v>0</v>
      </c>
    </row>
    <row r="4" spans="1:13" x14ac:dyDescent="0.25">
      <c r="A4" s="10" t="s">
        <v>8</v>
      </c>
      <c r="B4" s="11"/>
      <c r="C4" s="12">
        <v>2</v>
      </c>
      <c r="D4" s="12">
        <v>3</v>
      </c>
      <c r="E4" s="12">
        <v>4</v>
      </c>
      <c r="F4" s="13">
        <f>(C4+4*D4+E4)/6</f>
        <v>3</v>
      </c>
      <c r="G4" s="13">
        <f>((E4-C4)/6)^2</f>
        <v>0.1111111111111111</v>
      </c>
      <c r="H4">
        <f>I3</f>
        <v>0</v>
      </c>
      <c r="I4">
        <f>H4+F4</f>
        <v>3</v>
      </c>
      <c r="J4">
        <f t="shared" si="0"/>
        <v>0</v>
      </c>
      <c r="K4">
        <f>J5</f>
        <v>2.9999999999999982</v>
      </c>
      <c r="L4" s="21" t="str">
        <f t="shared" ref="L4:L10" si="1">IF(K4=I4,"YES","NO")</f>
        <v>YES</v>
      </c>
    </row>
    <row r="5" spans="1:13" x14ac:dyDescent="0.25">
      <c r="A5" s="10" t="s">
        <v>9</v>
      </c>
      <c r="B5" s="11" t="s">
        <v>8</v>
      </c>
      <c r="C5" s="12">
        <v>3</v>
      </c>
      <c r="D5" s="12">
        <v>5</v>
      </c>
      <c r="E5" s="12">
        <v>7</v>
      </c>
      <c r="F5" s="13">
        <f t="shared" ref="F5:F10" si="2">(C5+4*D5+E5)/6</f>
        <v>5</v>
      </c>
      <c r="G5" s="13">
        <f>((E5-C5)/6)^2</f>
        <v>0.44444444444444442</v>
      </c>
      <c r="H5">
        <f>I4</f>
        <v>3</v>
      </c>
      <c r="I5">
        <f t="shared" ref="I5:I10" si="3">H5+F5</f>
        <v>8</v>
      </c>
      <c r="J5">
        <f t="shared" si="0"/>
        <v>2.9999999999999982</v>
      </c>
      <c r="K5">
        <f>J6</f>
        <v>7.9999999999999982</v>
      </c>
      <c r="L5" s="21" t="str">
        <f t="shared" si="1"/>
        <v>YES</v>
      </c>
    </row>
    <row r="6" spans="1:13" x14ac:dyDescent="0.25">
      <c r="A6" s="10" t="s">
        <v>10</v>
      </c>
      <c r="B6" s="11" t="s">
        <v>9</v>
      </c>
      <c r="C6" s="12">
        <v>7</v>
      </c>
      <c r="D6" s="12">
        <v>10</v>
      </c>
      <c r="E6" s="12">
        <v>11</v>
      </c>
      <c r="F6" s="13">
        <f t="shared" si="2"/>
        <v>9.6666666666666661</v>
      </c>
      <c r="G6" s="13">
        <f t="shared" ref="G6:G10" si="4">((E6-C6)/6)^2</f>
        <v>0.44444444444444442</v>
      </c>
      <c r="H6">
        <f>I5</f>
        <v>8</v>
      </c>
      <c r="I6">
        <f t="shared" si="3"/>
        <v>17.666666666666664</v>
      </c>
      <c r="J6">
        <f t="shared" si="0"/>
        <v>7.9999999999999982</v>
      </c>
      <c r="K6">
        <f>J7</f>
        <v>17.666666666666664</v>
      </c>
      <c r="L6" s="21" t="str">
        <f t="shared" si="1"/>
        <v>YES</v>
      </c>
    </row>
    <row r="7" spans="1:13" x14ac:dyDescent="0.25">
      <c r="A7" s="10" t="s">
        <v>11</v>
      </c>
      <c r="B7" s="11" t="s">
        <v>12</v>
      </c>
      <c r="C7" s="12">
        <v>4</v>
      </c>
      <c r="D7" s="12">
        <v>5</v>
      </c>
      <c r="E7" s="12">
        <v>9</v>
      </c>
      <c r="F7" s="13">
        <f t="shared" si="2"/>
        <v>5.5</v>
      </c>
      <c r="G7" s="13">
        <f t="shared" si="4"/>
        <v>0.69444444444444453</v>
      </c>
      <c r="H7">
        <f>MAX(I6,I8)</f>
        <v>17.666666666666664</v>
      </c>
      <c r="I7">
        <f t="shared" si="3"/>
        <v>23.166666666666664</v>
      </c>
      <c r="J7">
        <f t="shared" si="0"/>
        <v>17.666666666666664</v>
      </c>
      <c r="K7">
        <f>J9</f>
        <v>23.166666666666664</v>
      </c>
      <c r="L7" s="21" t="str">
        <f t="shared" si="1"/>
        <v>YES</v>
      </c>
    </row>
    <row r="8" spans="1:13" x14ac:dyDescent="0.25">
      <c r="A8" s="10" t="s">
        <v>13</v>
      </c>
      <c r="B8" s="11"/>
      <c r="C8" s="12">
        <v>5</v>
      </c>
      <c r="D8" s="12">
        <v>7</v>
      </c>
      <c r="E8" s="12">
        <v>9</v>
      </c>
      <c r="F8" s="13">
        <f t="shared" si="2"/>
        <v>7</v>
      </c>
      <c r="G8" s="13">
        <f t="shared" si="4"/>
        <v>0.44444444444444442</v>
      </c>
      <c r="H8">
        <f>I3</f>
        <v>0</v>
      </c>
      <c r="I8">
        <f t="shared" si="3"/>
        <v>7</v>
      </c>
      <c r="J8">
        <f t="shared" si="0"/>
        <v>10.666666666666664</v>
      </c>
      <c r="K8">
        <f>MIN(J10,J7)</f>
        <v>17.666666666666664</v>
      </c>
      <c r="L8" t="str">
        <f t="shared" si="1"/>
        <v>NO</v>
      </c>
    </row>
    <row r="9" spans="1:13" x14ac:dyDescent="0.25">
      <c r="A9" s="10" t="s">
        <v>14</v>
      </c>
      <c r="B9" s="11" t="s">
        <v>11</v>
      </c>
      <c r="C9" s="12">
        <v>4</v>
      </c>
      <c r="D9" s="12">
        <v>4</v>
      </c>
      <c r="E9" s="12">
        <v>4</v>
      </c>
      <c r="F9" s="13">
        <f t="shared" si="2"/>
        <v>4</v>
      </c>
      <c r="G9" s="13">
        <f t="shared" si="4"/>
        <v>0</v>
      </c>
      <c r="H9">
        <f>I7</f>
        <v>23.166666666666664</v>
      </c>
      <c r="I9">
        <f t="shared" si="3"/>
        <v>27.166666666666664</v>
      </c>
      <c r="J9">
        <f t="shared" si="0"/>
        <v>23.166666666666664</v>
      </c>
      <c r="K9">
        <f>H11</f>
        <v>27.166666666666664</v>
      </c>
      <c r="L9" s="21" t="str">
        <f t="shared" si="1"/>
        <v>YES</v>
      </c>
    </row>
    <row r="10" spans="1:13" x14ac:dyDescent="0.25">
      <c r="A10" s="10" t="s">
        <v>15</v>
      </c>
      <c r="B10" s="11" t="s">
        <v>13</v>
      </c>
      <c r="C10" s="12">
        <v>1</v>
      </c>
      <c r="D10" s="12">
        <v>4</v>
      </c>
      <c r="E10" s="12">
        <v>6</v>
      </c>
      <c r="F10" s="13">
        <f t="shared" si="2"/>
        <v>3.8333333333333335</v>
      </c>
      <c r="G10" s="13">
        <f t="shared" si="4"/>
        <v>0.69444444444444453</v>
      </c>
      <c r="H10">
        <f>I8</f>
        <v>7</v>
      </c>
      <c r="I10">
        <f t="shared" si="3"/>
        <v>10.833333333333334</v>
      </c>
      <c r="J10">
        <f>K10-F10</f>
        <v>23.333333333333332</v>
      </c>
      <c r="K10">
        <f>H11</f>
        <v>27.166666666666664</v>
      </c>
      <c r="L10" t="str">
        <f t="shared" si="1"/>
        <v>NO</v>
      </c>
    </row>
    <row r="11" spans="1:13" ht="15.75" thickBot="1" x14ac:dyDescent="0.3">
      <c r="A11" s="15" t="s">
        <v>16</v>
      </c>
      <c r="B11" s="16"/>
      <c r="C11" s="14"/>
      <c r="D11" s="14"/>
      <c r="E11" s="14"/>
      <c r="F11" s="14"/>
      <c r="G11" s="14"/>
      <c r="H11" s="20">
        <f>MAX(I10,I9)</f>
        <v>27.166666666666664</v>
      </c>
    </row>
    <row r="12" spans="1:13" x14ac:dyDescent="0.25">
      <c r="I12" t="s">
        <v>26</v>
      </c>
      <c r="M12">
        <f>SQRT(SUM(G4:G7,G9))</f>
        <v>1.3017082793177759</v>
      </c>
    </row>
    <row r="15" spans="1:13" x14ac:dyDescent="0.25">
      <c r="B15" s="23" t="s">
        <v>23</v>
      </c>
    </row>
    <row r="16" spans="1:13" x14ac:dyDescent="0.25">
      <c r="B16" t="s">
        <v>24</v>
      </c>
    </row>
    <row r="17" spans="2:10" x14ac:dyDescent="0.25">
      <c r="B17">
        <f>H11</f>
        <v>27.166666666666664</v>
      </c>
      <c r="C17" t="s">
        <v>25</v>
      </c>
      <c r="E17">
        <f>M12</f>
        <v>1.3017082793177759</v>
      </c>
      <c r="F17" t="s">
        <v>27</v>
      </c>
    </row>
    <row r="19" spans="2:10" x14ac:dyDescent="0.25">
      <c r="B19" s="23" t="s">
        <v>28</v>
      </c>
      <c r="J19" s="23" t="s">
        <v>30</v>
      </c>
    </row>
    <row r="20" spans="2:10" x14ac:dyDescent="0.25">
      <c r="B20" t="s">
        <v>29</v>
      </c>
      <c r="J20">
        <f>_xlfn.NORM.DIST(26,H11,M12,1)</f>
        <v>0.18505744995862369</v>
      </c>
    </row>
    <row r="21" spans="2:10" x14ac:dyDescent="0.25">
      <c r="B21" t="s">
        <v>31</v>
      </c>
      <c r="J21">
        <f>1- _xlfn.NORM.DIST(28,H11,M12,1)</f>
        <v>0.2610263618576435</v>
      </c>
    </row>
    <row r="23" spans="2:10" x14ac:dyDescent="0.25">
      <c r="B23" s="22" t="s">
        <v>32</v>
      </c>
      <c r="J23">
        <f>_xlfn.NORM.INV(0.9,H11,M12)</f>
        <v>28.834872949908728</v>
      </c>
    </row>
  </sheetData>
  <mergeCells count="1">
    <mergeCell ref="C1:E1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PERT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Klicnarová</dc:creator>
  <cp:lastModifiedBy>Jana Klicnarová</cp:lastModifiedBy>
  <dcterms:created xsi:type="dcterms:W3CDTF">2018-06-26T10:21:30Z</dcterms:created>
  <dcterms:modified xsi:type="dcterms:W3CDTF">2018-06-26T11:06:13Z</dcterms:modified>
</cp:coreProperties>
</file>